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C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<sst xmlns="http://schemas.openxmlformats.org/spreadsheetml/2006/main" count="176" uniqueCount="65">
  <si>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</si>
  <si>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</si>
  <si>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</si>
  <si>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</si>
  <si>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</si>
  <si>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</si>
  <si>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</si>
  <si>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</si>
  <si>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</si>
  <si>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</si>
  <si>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</si>
  <si>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</si>
  <si>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</si>
  <si>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</si>
  <si>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</si>
  <si>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</si>
  <si>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</si>
  <si>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</si>
  <si>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</si>
  <si>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</si>
  <si>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</si>
  <si>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</si>
  <si>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</si>
  <si>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</si>
  <si>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</si>
  <si>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</si>
  <si>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</si>
  <si>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</si>
  <si>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</si>
  <si>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</si>
  <si>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</si>
  <si>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</si>
  <si>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</si>
  <si>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</si>
  <si>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</si>
  <si>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</si>
  <si>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</si>
  <si>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</si>
  <si>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</si>
  <si>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</si>
  <si>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</si>
  <si>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</si>
  <si>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</si>
  <si>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</si>
  <si>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</si>
  <si>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</si>
  <si>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</si>
  <si>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</si>
  <si>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</si>
  <si>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</si>
  <si>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</si>
  <si>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</si>
  <si>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19</t>
  </si>
  <si>
    <t>26</t>
  </si>
  <si>
    <t>GALUSHKA Lyudmila</t>
  </si>
  <si>
    <t>1991 cms</t>
  </si>
  <si>
    <t>RUS</t>
  </si>
  <si>
    <t>Галушка Людмила</t>
  </si>
  <si>
    <t>РОС</t>
  </si>
  <si>
    <t>BADZIANKOVA Maria</t>
  </si>
  <si>
    <t>1992 cms</t>
  </si>
  <si>
    <t>BLR</t>
  </si>
  <si>
    <t>Боденкова Мария</t>
  </si>
  <si>
    <t>БЛР</t>
  </si>
  <si>
    <t>Weight category 80F  кg.                             Весовая категория 80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</si>
</sst>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9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sz val="11"/>
      <color indexed="9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/>
    </xf>
    <xf numFmtId="0" fontId="9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4" fillId="0" borderId="24" xfId="0" applyFont="1" applyFill="1" applyBorder="1" applyAlignment="1">
      <alignment horizontal="left"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1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/>
    </xf>
    <xf numFmtId="0" fontId="40" fillId="0" borderId="8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1" fillId="0" borderId="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/>
    </xf>
    <xf numFmtId="0" fontId="30" fillId="3" borderId="30" xfId="15" applyFont="1" applyFill="1" applyBorder="1" applyAlignment="1" applyProtection="1">
      <alignment horizontal="center" vertical="center" wrapText="1"/>
      <protection/>
    </xf>
    <xf numFmtId="0" fontId="30" fillId="3" borderId="10" xfId="15" applyFont="1" applyFill="1" applyBorder="1" applyAlignment="1" applyProtection="1">
      <alignment horizontal="center" vertical="center" wrapText="1"/>
      <protection/>
    </xf>
    <xf numFmtId="0" fontId="30" fillId="3" borderId="31" xfId="15" applyFont="1" applyFill="1" applyBorder="1" applyAlignment="1" applyProtection="1">
      <alignment horizontal="center" vertical="center" wrapText="1"/>
      <protection/>
    </xf>
    <xf numFmtId="0" fontId="0" fillId="0" borderId="28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2" fillId="4" borderId="29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9" fillId="5" borderId="0" xfId="15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/>
    </xf>
    <xf numFmtId="0" fontId="32" fillId="5" borderId="32" xfId="0" applyFont="1" applyFill="1" applyBorder="1" applyAlignment="1">
      <alignment horizontal="center" vertical="center"/>
    </xf>
    <xf numFmtId="0" fontId="32" fillId="5" borderId="29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5" borderId="25" xfId="16" applyFont="1" applyFill="1" applyBorder="1" applyAlignment="1">
      <alignment horizontal="center" vertical="center" wrapText="1"/>
    </xf>
    <xf numFmtId="178" fontId="12" fillId="5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15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25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25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0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6" borderId="30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31" xfId="15" applyNumberFormat="1" applyFont="1" applyFill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34" fillId="0" borderId="30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31" xfId="15" applyNumberFormat="1" applyFont="1" applyFill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41" fillId="0" borderId="4" xfId="0" applyFont="1" applyBorder="1" applyAlignment="1">
      <alignment horizontal="left" vertical="center" wrapText="1"/>
    </xf>
    <xf numFmtId="0" fontId="41" fillId="0" borderId="4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6" fillId="7" borderId="44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514350</xdr:colOff>
      <xdr:row>22</xdr:row>
      <xdr:rowOff>485775</xdr:rowOff>
    </xdr:from>
    <xdr:to>
      <xdr:col>6</xdr:col>
      <xdr:colOff>228600</xdr:colOff>
      <xdr:row>27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1217" t="29072" r="16069" b="24163"/>
        <a:stretch>
          <a:fillRect/>
        </a:stretch>
      </xdr:blipFill>
      <xdr:spPr>
        <a:xfrm>
          <a:off x="933450" y="5667375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26</xdr:row>
      <xdr:rowOff>123825</xdr:rowOff>
    </xdr:from>
    <xdr:to>
      <xdr:col>5</xdr:col>
      <xdr:colOff>57150</xdr:colOff>
      <xdr:row>35</xdr:row>
      <xdr:rowOff>38100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81125" y="6362700"/>
          <a:ext cx="1485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14" sqref="A1:H14"/>
    </sheetView>
  </sheetViews>
  <sheetFormatPr defaultColWidth="9.140625" defaultRowHeight="12.75"/>
  <sheetData>
    <row r="1" spans="1:8" ht="15.75" thickBot="1">
      <c r="A1" s="131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32"/>
      <c r="C1" s="132"/>
      <c r="D1" s="132"/>
      <c r="E1" s="132"/>
      <c r="F1" s="132"/>
      <c r="G1" s="132"/>
      <c r="H1" s="133"/>
    </row>
    <row r="2" spans="1:8" ht="12.75">
      <c r="A2" s="134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134"/>
      <c r="C2" s="134"/>
      <c r="D2" s="134"/>
      <c r="E2" s="134"/>
      <c r="F2" s="134"/>
      <c r="G2" s="134"/>
      <c r="H2" s="134"/>
    </row>
    <row r="3" spans="1:8" ht="18">
      <c r="A3" s="135" t="s">
        <v>40</v>
      </c>
      <c r="B3" s="135"/>
      <c r="C3" s="135"/>
      <c r="D3" s="135"/>
      <c r="E3" s="135"/>
      <c r="F3" s="135"/>
      <c r="G3" s="135"/>
      <c r="H3" s="135"/>
    </row>
    <row r="4" spans="1:8" ht="15.75">
      <c r="A4" s="141" t="str">
        <f>'пр.взв.'!A4</f>
        <v>Weight category 80F  кg.                             Весовая категория 80 кг</v>
      </c>
      <c r="B4" s="141"/>
      <c r="C4" s="141"/>
      <c r="D4" s="141"/>
      <c r="E4" s="141"/>
      <c r="F4" s="141"/>
      <c r="G4" s="141"/>
      <c r="H4" s="141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 customHeight="1">
      <c r="A6" s="136" t="s">
        <v>34</v>
      </c>
      <c r="B6" s="142" t="str">
        <f>VLOOKUP(J6,'пр.взв.'!B7:F22,2,FALSE)</f>
        <v>GALUSHKA Lyudmila</v>
      </c>
      <c r="C6" s="142"/>
      <c r="D6" s="142"/>
      <c r="E6" s="142"/>
      <c r="F6" s="142"/>
      <c r="G6" s="142"/>
      <c r="H6" s="139" t="str">
        <f>VLOOKUP(J6,'пр.взв.'!B7:F22,3,FALSE)</f>
        <v>1991 cms</v>
      </c>
      <c r="I6" s="74"/>
      <c r="J6" s="75">
        <f>'пр.хода'!I13</f>
        <v>1</v>
      </c>
    </row>
    <row r="7" spans="1:10" ht="18" customHeight="1">
      <c r="A7" s="137"/>
      <c r="B7" s="143" t="str">
        <f>VLOOKUP(J7,'пр.взв.'!B8:F23,2,FALSE)</f>
        <v>Галушка Людмила</v>
      </c>
      <c r="C7" s="143"/>
      <c r="D7" s="143"/>
      <c r="E7" s="143"/>
      <c r="F7" s="143"/>
      <c r="G7" s="143"/>
      <c r="H7" s="140"/>
      <c r="I7" s="74"/>
      <c r="J7" s="75" t="s">
        <v>44</v>
      </c>
    </row>
    <row r="8" spans="1:10" ht="18" customHeight="1">
      <c r="A8" s="137"/>
      <c r="B8" s="144" t="str">
        <f>VLOOKUP(J6,'пр.взв.'!B7:F22,4,FALSE)</f>
        <v>RUS</v>
      </c>
      <c r="C8" s="144"/>
      <c r="D8" s="144"/>
      <c r="E8" s="144"/>
      <c r="F8" s="144"/>
      <c r="G8" s="144"/>
      <c r="H8" s="145"/>
      <c r="I8" s="74"/>
      <c r="J8" s="75"/>
    </row>
    <row r="9" spans="1:10" ht="18.75" customHeight="1" thickBot="1">
      <c r="A9" s="138"/>
      <c r="B9" s="146" t="str">
        <f>VLOOKUP(J7,'пр.взв.'!B8:F23,4,FALSE)</f>
        <v>РОС</v>
      </c>
      <c r="C9" s="146"/>
      <c r="D9" s="146"/>
      <c r="E9" s="146"/>
      <c r="F9" s="146"/>
      <c r="G9" s="146"/>
      <c r="H9" s="147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 customHeight="1">
      <c r="A11" s="148" t="s">
        <v>35</v>
      </c>
      <c r="B11" s="142" t="str">
        <f>VLOOKUP(J11,'пр.взв.'!B2:F27,2,FALSE)</f>
        <v>BADZIANKOVA Maria</v>
      </c>
      <c r="C11" s="142"/>
      <c r="D11" s="142"/>
      <c r="E11" s="142"/>
      <c r="F11" s="142"/>
      <c r="G11" s="142"/>
      <c r="H11" s="139" t="str">
        <f>VLOOKUP(J11,'пр.взв.'!B2:F27,3,FALSE)</f>
        <v>1992 cms</v>
      </c>
      <c r="I11" s="74"/>
      <c r="J11" s="75">
        <f>'пр.хода'!L7</f>
        <v>2</v>
      </c>
    </row>
    <row r="12" spans="1:10" ht="18" customHeight="1">
      <c r="A12" s="149"/>
      <c r="B12" s="143" t="str">
        <f>VLOOKUP(J12,'пр.взв.'!B3:F28,2,FALSE)</f>
        <v>Боденкова Мария</v>
      </c>
      <c r="C12" s="143"/>
      <c r="D12" s="143"/>
      <c r="E12" s="143"/>
      <c r="F12" s="143"/>
      <c r="G12" s="143"/>
      <c r="H12" s="140"/>
      <c r="I12" s="74"/>
      <c r="J12" s="75" t="s">
        <v>45</v>
      </c>
    </row>
    <row r="13" spans="1:10" ht="18" customHeight="1">
      <c r="A13" s="149"/>
      <c r="B13" s="144" t="str">
        <f>VLOOKUP(J11,'пр.взв.'!B2:F27,4,FALSE)</f>
        <v>BLR</v>
      </c>
      <c r="C13" s="144"/>
      <c r="D13" s="144"/>
      <c r="E13" s="144"/>
      <c r="F13" s="144"/>
      <c r="G13" s="144"/>
      <c r="H13" s="145"/>
      <c r="I13" s="74"/>
      <c r="J13" s="75"/>
    </row>
    <row r="14" spans="1:10" ht="18.75" customHeight="1" thickBot="1">
      <c r="A14" s="150"/>
      <c r="B14" s="146" t="str">
        <f>VLOOKUP(J12,'пр.взв.'!B3:F28,4,FALSE)</f>
        <v>БЛР</v>
      </c>
      <c r="C14" s="146"/>
      <c r="D14" s="146"/>
      <c r="E14" s="146"/>
      <c r="F14" s="146"/>
      <c r="G14" s="146"/>
      <c r="H14" s="147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 customHeight="1">
      <c r="A16" s="151" t="s">
        <v>36</v>
      </c>
      <c r="B16" s="142" t="e">
        <f>VLOOKUP(J16,'пр.взв.'!B1:F32,2,FALSE)</f>
        <v>#REF!</v>
      </c>
      <c r="C16" s="142"/>
      <c r="D16" s="142"/>
      <c r="E16" s="142"/>
      <c r="F16" s="142"/>
      <c r="G16" s="142"/>
      <c r="H16" s="139" t="e">
        <f>VLOOKUP(J16,'пр.взв.'!B1:F32,3,FALSE)</f>
        <v>#REF!</v>
      </c>
      <c r="I16" s="74"/>
      <c r="J16" s="75" t="e">
        <f>'пр.хода'!#REF!</f>
        <v>#REF!</v>
      </c>
    </row>
    <row r="17" spans="1:10" ht="18" customHeight="1">
      <c r="A17" s="152"/>
      <c r="B17" s="143" t="e">
        <f>VLOOKUP(J17,'пр.взв.'!B2:F33,2,FALSE)</f>
        <v>#N/A</v>
      </c>
      <c r="C17" s="143"/>
      <c r="D17" s="143"/>
      <c r="E17" s="143"/>
      <c r="F17" s="143"/>
      <c r="G17" s="143"/>
      <c r="H17" s="140"/>
      <c r="I17" s="74"/>
      <c r="J17" s="75"/>
    </row>
    <row r="18" spans="1:10" ht="18" customHeight="1">
      <c r="A18" s="152"/>
      <c r="B18" s="144" t="e">
        <f>VLOOKUP(J16,'пр.взв.'!B1:F32,4,FALSE)</f>
        <v>#REF!</v>
      </c>
      <c r="C18" s="144"/>
      <c r="D18" s="144"/>
      <c r="E18" s="144"/>
      <c r="F18" s="144"/>
      <c r="G18" s="144"/>
      <c r="H18" s="145"/>
      <c r="I18" s="74"/>
      <c r="J18" s="75"/>
    </row>
    <row r="19" spans="1:10" ht="18.75" customHeight="1" thickBot="1">
      <c r="A19" s="130"/>
      <c r="B19" s="146" t="e">
        <f>VLOOKUP(J17,'пр.взв.'!B2:F33,4,FALSE)</f>
        <v>#N/A</v>
      </c>
      <c r="C19" s="146"/>
      <c r="D19" s="146"/>
      <c r="E19" s="146"/>
      <c r="F19" s="146"/>
      <c r="G19" s="146"/>
      <c r="H19" s="147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 customHeight="1">
      <c r="A21" s="151" t="s">
        <v>36</v>
      </c>
      <c r="B21" s="142" t="e">
        <f>VLOOKUP(J21,'пр.взв.'!B2:F37,2,FALSE)</f>
        <v>#REF!</v>
      </c>
      <c r="C21" s="142"/>
      <c r="D21" s="142"/>
      <c r="E21" s="142"/>
      <c r="F21" s="142"/>
      <c r="G21" s="142"/>
      <c r="H21" s="139" t="e">
        <f>VLOOKUP(J21,'пр.взв.'!B2:F37,3,FALSE)</f>
        <v>#REF!</v>
      </c>
      <c r="I21" s="74"/>
      <c r="J21" s="75" t="e">
        <f>'пр.хода'!#REF!</f>
        <v>#REF!</v>
      </c>
    </row>
    <row r="22" spans="1:10" ht="18" customHeight="1">
      <c r="A22" s="152"/>
      <c r="B22" s="143" t="e">
        <f>VLOOKUP(J22,'пр.взв.'!B3:F38,2,FALSE)</f>
        <v>#N/A</v>
      </c>
      <c r="C22" s="143"/>
      <c r="D22" s="143"/>
      <c r="E22" s="143"/>
      <c r="F22" s="143"/>
      <c r="G22" s="143"/>
      <c r="H22" s="140"/>
      <c r="I22" s="74"/>
      <c r="J22" s="75"/>
    </row>
    <row r="23" spans="1:9" ht="18" customHeight="1">
      <c r="A23" s="152"/>
      <c r="B23" s="144" t="e">
        <f>VLOOKUP(J21,'пр.взв.'!B2:F37,4,FALSE)</f>
        <v>#REF!</v>
      </c>
      <c r="C23" s="144"/>
      <c r="D23" s="144"/>
      <c r="E23" s="144"/>
      <c r="F23" s="144"/>
      <c r="G23" s="144"/>
      <c r="H23" s="145"/>
      <c r="I23" s="74"/>
    </row>
    <row r="24" spans="1:9" ht="18.75" customHeight="1" thickBot="1">
      <c r="A24" s="130"/>
      <c r="B24" s="146" t="e">
        <f>VLOOKUP(J22,'пр.взв.'!B3:F38,4,FALSE)</f>
        <v>#N/A</v>
      </c>
      <c r="C24" s="146"/>
      <c r="D24" s="146"/>
      <c r="E24" s="146"/>
      <c r="F24" s="146"/>
      <c r="G24" s="146"/>
      <c r="H24" s="147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41</v>
      </c>
      <c r="B26" s="74"/>
      <c r="C26" s="74"/>
      <c r="D26" s="74"/>
      <c r="E26" s="74"/>
      <c r="F26" s="74"/>
      <c r="G26" s="74"/>
      <c r="H26" s="74"/>
    </row>
    <row r="27" ht="13.5" thickBot="1"/>
    <row r="28" spans="1:8" ht="12.75">
      <c r="A28" s="127"/>
      <c r="B28" s="128"/>
      <c r="C28" s="128"/>
      <c r="D28" s="128"/>
      <c r="E28" s="128"/>
      <c r="F28" s="128"/>
      <c r="G28" s="128"/>
      <c r="H28" s="139"/>
    </row>
    <row r="29" spans="1:8" ht="13.5" thickBot="1">
      <c r="A29" s="129"/>
      <c r="B29" s="153"/>
      <c r="C29" s="153"/>
      <c r="D29" s="153"/>
      <c r="E29" s="153"/>
      <c r="F29" s="153"/>
      <c r="G29" s="153"/>
      <c r="H29" s="154"/>
    </row>
    <row r="32" spans="1:8" ht="18">
      <c r="A32" s="74" t="s">
        <v>42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mergeCells count="29">
    <mergeCell ref="B22:G22"/>
    <mergeCell ref="B23:H23"/>
    <mergeCell ref="B24:H24"/>
    <mergeCell ref="A28:H29"/>
    <mergeCell ref="A21:A24"/>
    <mergeCell ref="H21:H22"/>
    <mergeCell ref="B21:G21"/>
    <mergeCell ref="A16:A19"/>
    <mergeCell ref="H16:H17"/>
    <mergeCell ref="B16:G16"/>
    <mergeCell ref="B17:G17"/>
    <mergeCell ref="B18:H18"/>
    <mergeCell ref="B19:H19"/>
    <mergeCell ref="A11:A14"/>
    <mergeCell ref="H11:H12"/>
    <mergeCell ref="B13:H13"/>
    <mergeCell ref="B14:H14"/>
    <mergeCell ref="B11:G11"/>
    <mergeCell ref="B12:G12"/>
    <mergeCell ref="A1:H1"/>
    <mergeCell ref="A2:H2"/>
    <mergeCell ref="A3:H3"/>
    <mergeCell ref="A6:A9"/>
    <mergeCell ref="H6:H7"/>
    <mergeCell ref="A4:H4"/>
    <mergeCell ref="B6:G6"/>
    <mergeCell ref="B7:G7"/>
    <mergeCell ref="B8:H8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4" t="s">
        <v>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43.5" customHeight="1">
      <c r="A2" s="186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8" customHeight="1">
      <c r="A3" s="160" t="str">
        <f>'пр.взв.'!A4</f>
        <v>Weight category 80F  кg.                             Весовая категория 80 кг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27.75" customHeight="1" hidden="1" thickBot="1">
      <c r="A4" s="188" t="s">
        <v>37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21" customHeight="1" hidden="1" thickBot="1">
      <c r="A5" s="57" t="s">
        <v>12</v>
      </c>
      <c r="B5" s="44" t="s">
        <v>5</v>
      </c>
      <c r="C5" s="46" t="s">
        <v>13</v>
      </c>
      <c r="D5" s="44" t="s">
        <v>6</v>
      </c>
      <c r="E5" s="47" t="s">
        <v>7</v>
      </c>
      <c r="F5" s="43" t="s">
        <v>14</v>
      </c>
      <c r="G5" s="48" t="s">
        <v>38</v>
      </c>
      <c r="H5" s="48" t="s">
        <v>17</v>
      </c>
      <c r="I5" s="48" t="s">
        <v>18</v>
      </c>
      <c r="J5" s="46" t="s">
        <v>39</v>
      </c>
      <c r="K5" s="48" t="s">
        <v>19</v>
      </c>
    </row>
    <row r="6" spans="1:11" ht="19.5" customHeight="1" hidden="1">
      <c r="A6" s="172">
        <v>1</v>
      </c>
      <c r="B6" s="166" t="e">
        <f>'пр.хода'!#REF!</f>
        <v>#REF!</v>
      </c>
      <c r="C6" s="175" t="s">
        <v>20</v>
      </c>
      <c r="D6" s="177" t="e">
        <f>VLOOKUP(B6,'пр.взв.'!B7:E22,2,FALSE)</f>
        <v>#REF!</v>
      </c>
      <c r="E6" s="162" t="e">
        <f>VLOOKUP(B6,'пр.взв.'!B7:E22,3,FALSE)</f>
        <v>#REF!</v>
      </c>
      <c r="F6" s="164" t="e">
        <f>VLOOKUP(B6,'пр.взв.'!B7:E22,4,FALSE)</f>
        <v>#REF!</v>
      </c>
      <c r="G6" s="156"/>
      <c r="H6" s="158"/>
      <c r="I6" s="156"/>
      <c r="J6" s="158"/>
      <c r="K6" s="58" t="s">
        <v>23</v>
      </c>
    </row>
    <row r="7" spans="1:11" ht="19.5" customHeight="1" hidden="1" thickBot="1">
      <c r="A7" s="173"/>
      <c r="B7" s="167"/>
      <c r="C7" s="176"/>
      <c r="D7" s="178"/>
      <c r="E7" s="163"/>
      <c r="F7" s="165"/>
      <c r="G7" s="157"/>
      <c r="H7" s="159"/>
      <c r="I7" s="157"/>
      <c r="J7" s="159"/>
      <c r="K7" s="59" t="s">
        <v>2</v>
      </c>
    </row>
    <row r="8" spans="1:11" ht="19.5" customHeight="1" hidden="1">
      <c r="A8" s="173"/>
      <c r="B8" s="166" t="e">
        <f>'пр.хода'!#REF!</f>
        <v>#REF!</v>
      </c>
      <c r="C8" s="168" t="s">
        <v>21</v>
      </c>
      <c r="D8" s="170" t="e">
        <f>VLOOKUP(B8,'пр.взв.'!B7:E22,2,FALSE)</f>
        <v>#REF!</v>
      </c>
      <c r="E8" s="179" t="e">
        <f>VLOOKUP(B8,'пр.взв.'!B7:E22,3,FALSE)</f>
        <v>#REF!</v>
      </c>
      <c r="F8" s="180" t="e">
        <f>VLOOKUP(B8,'пр.взв.'!B7:E22,4,FALSE)</f>
        <v>#REF!</v>
      </c>
      <c r="G8" s="181"/>
      <c r="H8" s="158"/>
      <c r="I8" s="156"/>
      <c r="J8" s="158"/>
      <c r="K8" s="59" t="s">
        <v>24</v>
      </c>
    </row>
    <row r="9" spans="1:11" ht="19.5" customHeight="1" hidden="1" thickBot="1">
      <c r="A9" s="174"/>
      <c r="B9" s="167"/>
      <c r="C9" s="169"/>
      <c r="D9" s="171"/>
      <c r="E9" s="163"/>
      <c r="F9" s="165"/>
      <c r="G9" s="157"/>
      <c r="H9" s="159"/>
      <c r="I9" s="157"/>
      <c r="J9" s="159"/>
      <c r="K9" s="60"/>
    </row>
    <row r="10" spans="1:11" ht="24" customHeight="1" hidden="1" thickBot="1">
      <c r="A10" s="12"/>
      <c r="B10" s="12"/>
      <c r="C10" s="49"/>
      <c r="D10" s="12"/>
      <c r="E10" s="50"/>
      <c r="F10" s="12"/>
      <c r="G10" s="12"/>
      <c r="H10" s="12"/>
      <c r="I10" s="12"/>
      <c r="J10" s="12"/>
      <c r="K10" s="12"/>
    </row>
    <row r="11" spans="1:11" ht="26.25" hidden="1" thickBot="1">
      <c r="A11" s="45" t="s">
        <v>12</v>
      </c>
      <c r="B11" s="44" t="s">
        <v>5</v>
      </c>
      <c r="C11" s="46" t="s">
        <v>13</v>
      </c>
      <c r="D11" s="44" t="s">
        <v>6</v>
      </c>
      <c r="E11" s="47" t="s">
        <v>7</v>
      </c>
      <c r="F11" s="43" t="s">
        <v>14</v>
      </c>
      <c r="G11" s="48" t="s">
        <v>38</v>
      </c>
      <c r="H11" s="48" t="s">
        <v>17</v>
      </c>
      <c r="I11" s="48" t="s">
        <v>18</v>
      </c>
      <c r="J11" s="46" t="s">
        <v>39</v>
      </c>
      <c r="K11" s="48" t="s">
        <v>19</v>
      </c>
    </row>
    <row r="12" spans="1:11" ht="19.5" customHeight="1" hidden="1">
      <c r="A12" s="172">
        <v>2</v>
      </c>
      <c r="B12" s="166" t="e">
        <f>'пр.хода'!#REF!</f>
        <v>#REF!</v>
      </c>
      <c r="C12" s="175" t="s">
        <v>20</v>
      </c>
      <c r="D12" s="177" t="e">
        <f>VLOOKUP(B12,'пр.взв.'!B7:E22,2,FALSE)</f>
        <v>#REF!</v>
      </c>
      <c r="E12" s="162" t="e">
        <f>VLOOKUP(B12,'пр.взв.'!B7:E22,3,FALSE)</f>
        <v>#REF!</v>
      </c>
      <c r="F12" s="162" t="e">
        <f>VLOOKUP(B12,'пр.взв.'!B7:E22,4,FALSE)</f>
        <v>#REF!</v>
      </c>
      <c r="G12" s="156"/>
      <c r="H12" s="158"/>
      <c r="I12" s="156"/>
      <c r="J12" s="158"/>
      <c r="K12" s="58" t="s">
        <v>23</v>
      </c>
    </row>
    <row r="13" spans="1:11" ht="19.5" customHeight="1" hidden="1" thickBot="1">
      <c r="A13" s="173"/>
      <c r="B13" s="167"/>
      <c r="C13" s="176"/>
      <c r="D13" s="178"/>
      <c r="E13" s="163"/>
      <c r="F13" s="163"/>
      <c r="G13" s="157"/>
      <c r="H13" s="159"/>
      <c r="I13" s="157"/>
      <c r="J13" s="159"/>
      <c r="K13" s="59" t="s">
        <v>2</v>
      </c>
    </row>
    <row r="14" spans="1:11" ht="19.5" customHeight="1" hidden="1">
      <c r="A14" s="173"/>
      <c r="B14" s="166" t="e">
        <f>'пр.хода'!#REF!</f>
        <v>#REF!</v>
      </c>
      <c r="C14" s="168" t="s">
        <v>21</v>
      </c>
      <c r="D14" s="182" t="e">
        <f>VLOOKUP(B14,'пр.взв.'!B7:E22,2,FALSE)</f>
        <v>#REF!</v>
      </c>
      <c r="E14" s="179" t="e">
        <f>VLOOKUP(B14,'пр.взв.'!B7:E22,3,FALSE)</f>
        <v>#REF!</v>
      </c>
      <c r="F14" s="179" t="e">
        <f>VLOOKUP(B14,'пр.взв.'!B7:E22,4,FALSE)</f>
        <v>#REF!</v>
      </c>
      <c r="G14" s="181"/>
      <c r="H14" s="158"/>
      <c r="I14" s="156"/>
      <c r="J14" s="158"/>
      <c r="K14" s="59" t="s">
        <v>24</v>
      </c>
    </row>
    <row r="15" spans="1:11" ht="19.5" customHeight="1" hidden="1" thickBot="1">
      <c r="A15" s="174"/>
      <c r="B15" s="167"/>
      <c r="C15" s="169"/>
      <c r="D15" s="178"/>
      <c r="E15" s="163"/>
      <c r="F15" s="163"/>
      <c r="G15" s="157"/>
      <c r="H15" s="159"/>
      <c r="I15" s="157"/>
      <c r="J15" s="159"/>
      <c r="K15" s="60"/>
    </row>
    <row r="16" spans="1:11" ht="19.5" customHeight="1">
      <c r="A16" s="52"/>
      <c r="B16" s="51"/>
      <c r="C16" s="53"/>
      <c r="D16" s="53"/>
      <c r="E16" s="53"/>
      <c r="F16" s="54"/>
      <c r="G16" s="51"/>
      <c r="H16" s="51"/>
      <c r="I16" s="55"/>
      <c r="J16" s="56"/>
      <c r="K16" s="12"/>
    </row>
    <row r="17" spans="1:11" ht="20.25" customHeight="1" thickBot="1">
      <c r="A17" s="183" t="s">
        <v>22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1:11" ht="26.25" thickBot="1">
      <c r="A18" s="45" t="s">
        <v>12</v>
      </c>
      <c r="B18" s="44" t="s">
        <v>5</v>
      </c>
      <c r="C18" s="46" t="s">
        <v>13</v>
      </c>
      <c r="D18" s="44" t="s">
        <v>6</v>
      </c>
      <c r="E18" s="47" t="s">
        <v>7</v>
      </c>
      <c r="F18" s="43" t="s">
        <v>14</v>
      </c>
      <c r="G18" s="48" t="s">
        <v>38</v>
      </c>
      <c r="H18" s="48" t="s">
        <v>17</v>
      </c>
      <c r="I18" s="48" t="s">
        <v>18</v>
      </c>
      <c r="J18" s="46" t="s">
        <v>39</v>
      </c>
      <c r="K18" s="48" t="s">
        <v>19</v>
      </c>
    </row>
    <row r="19" spans="1:11" ht="19.5" customHeight="1">
      <c r="A19" s="172"/>
      <c r="B19" s="166">
        <f>'пр.хода'!G8</f>
        <v>1</v>
      </c>
      <c r="C19" s="175" t="s">
        <v>20</v>
      </c>
      <c r="D19" s="177" t="str">
        <f>VLOOKUP(B19,'пр.взв.'!B7:E22,2,FALSE)</f>
        <v>GALUSHKA Lyudmila</v>
      </c>
      <c r="E19" s="162" t="str">
        <f>VLOOKUP(B19,'пр.взв.'!B7:E22,3,FALSE)</f>
        <v>1991 cms</v>
      </c>
      <c r="F19" s="162" t="str">
        <f>VLOOKUP(B19,'пр.взв.'!B7:E22,4,FALSE)</f>
        <v>RUS</v>
      </c>
      <c r="G19" s="156"/>
      <c r="H19" s="158"/>
      <c r="I19" s="156"/>
      <c r="J19" s="158"/>
      <c r="K19" s="58" t="s">
        <v>23</v>
      </c>
    </row>
    <row r="20" spans="1:11" ht="19.5" customHeight="1" thickBot="1">
      <c r="A20" s="173"/>
      <c r="B20" s="167"/>
      <c r="C20" s="176"/>
      <c r="D20" s="178"/>
      <c r="E20" s="163"/>
      <c r="F20" s="163"/>
      <c r="G20" s="157"/>
      <c r="H20" s="159"/>
      <c r="I20" s="157"/>
      <c r="J20" s="159"/>
      <c r="K20" s="59" t="s">
        <v>2</v>
      </c>
    </row>
    <row r="21" spans="1:11" ht="19.5" customHeight="1">
      <c r="A21" s="173"/>
      <c r="B21" s="166">
        <f>'пр.хода'!G18</f>
        <v>2</v>
      </c>
      <c r="C21" s="168" t="s">
        <v>21</v>
      </c>
      <c r="D21" s="182" t="str">
        <f>VLOOKUP(B21,'пр.взв.'!B7:E22,2,FALSE)</f>
        <v>BADZIANKOVA Maria</v>
      </c>
      <c r="E21" s="179" t="str">
        <f>VLOOKUP(B21,'пр.взв.'!B7:E22,3,FALSE)</f>
        <v>1992 cms</v>
      </c>
      <c r="F21" s="179" t="str">
        <f>VLOOKUP(B21,'пр.взв.'!B7:E22,4,FALSE)</f>
        <v>BLR</v>
      </c>
      <c r="G21" s="181"/>
      <c r="H21" s="158"/>
      <c r="I21" s="156"/>
      <c r="J21" s="158"/>
      <c r="K21" s="59" t="s">
        <v>24</v>
      </c>
    </row>
    <row r="22" spans="1:11" ht="19.5" customHeight="1" thickBot="1">
      <c r="A22" s="174"/>
      <c r="B22" s="167"/>
      <c r="C22" s="169"/>
      <c r="D22" s="178"/>
      <c r="E22" s="163"/>
      <c r="F22" s="163"/>
      <c r="G22" s="157"/>
      <c r="H22" s="159"/>
      <c r="I22" s="157"/>
      <c r="J22" s="159"/>
      <c r="K22" s="60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55" t="str">
        <f>'[1]реквизиты'!$G$8</f>
        <v>V. Bukhval</v>
      </c>
      <c r="I24" s="155"/>
      <c r="J24" s="155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79"/>
      <c r="G25" s="2"/>
      <c r="H25" s="80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55" t="str">
        <f>'[1]реквизиты'!$G$10</f>
        <v>N. Glushkova</v>
      </c>
      <c r="I26" s="155"/>
      <c r="J26" s="155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K15" sqref="K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0" t="s">
        <v>11</v>
      </c>
      <c r="B1" s="190"/>
      <c r="C1" s="190"/>
      <c r="D1" s="190"/>
      <c r="E1" s="190"/>
      <c r="F1" s="190"/>
    </row>
    <row r="2" spans="1:6" ht="28.5" customHeight="1">
      <c r="A2" s="189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89"/>
      <c r="C2" s="189"/>
      <c r="D2" s="189"/>
      <c r="E2" s="189"/>
      <c r="F2" s="189"/>
    </row>
    <row r="3" spans="1:10" ht="17.25" customHeight="1">
      <c r="A3" s="191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191"/>
      <c r="C3" s="191"/>
      <c r="D3" s="191"/>
      <c r="E3" s="191"/>
      <c r="F3" s="191"/>
      <c r="G3" s="11"/>
      <c r="H3" s="11"/>
      <c r="I3" s="11"/>
      <c r="J3" s="12"/>
    </row>
    <row r="4" spans="1:10" ht="21.75" customHeight="1" thickBot="1">
      <c r="A4" s="194" t="s">
        <v>64</v>
      </c>
      <c r="B4" s="194"/>
      <c r="C4" s="194"/>
      <c r="D4" s="194"/>
      <c r="E4" s="194"/>
      <c r="F4" s="194"/>
      <c r="G4" s="11"/>
      <c r="H4" s="11"/>
      <c r="I4" s="11"/>
      <c r="J4" s="12"/>
    </row>
    <row r="5" spans="1:6" ht="12.75" customHeight="1">
      <c r="A5" s="195" t="s">
        <v>4</v>
      </c>
      <c r="B5" s="197" t="s">
        <v>5</v>
      </c>
      <c r="C5" s="195" t="s">
        <v>6</v>
      </c>
      <c r="D5" s="195" t="s">
        <v>31</v>
      </c>
      <c r="E5" s="195" t="s">
        <v>8</v>
      </c>
      <c r="F5" s="195" t="s">
        <v>9</v>
      </c>
    </row>
    <row r="6" spans="1:6" ht="12.75" customHeight="1" thickBot="1">
      <c r="A6" s="196" t="s">
        <v>4</v>
      </c>
      <c r="B6" s="198"/>
      <c r="C6" s="196" t="s">
        <v>6</v>
      </c>
      <c r="D6" s="196" t="s">
        <v>7</v>
      </c>
      <c r="E6" s="196" t="s">
        <v>8</v>
      </c>
      <c r="F6" s="196" t="s">
        <v>9</v>
      </c>
    </row>
    <row r="7" spans="1:6" ht="12.75" customHeight="1">
      <c r="A7" s="110" t="s">
        <v>52</v>
      </c>
      <c r="B7" s="91">
        <v>1</v>
      </c>
      <c r="C7" s="97" t="s">
        <v>54</v>
      </c>
      <c r="D7" s="98" t="s">
        <v>55</v>
      </c>
      <c r="E7" s="98" t="s">
        <v>56</v>
      </c>
      <c r="F7" s="192"/>
    </row>
    <row r="8" spans="1:6" ht="12.75" customHeight="1">
      <c r="A8" s="111" t="s">
        <v>52</v>
      </c>
      <c r="B8" s="101" t="s">
        <v>44</v>
      </c>
      <c r="C8" s="99" t="s">
        <v>57</v>
      </c>
      <c r="D8" s="83"/>
      <c r="E8" s="83" t="s">
        <v>58</v>
      </c>
      <c r="F8" s="192"/>
    </row>
    <row r="9" spans="1:6" ht="12.75" customHeight="1">
      <c r="A9" s="110" t="s">
        <v>53</v>
      </c>
      <c r="B9" s="93">
        <v>2</v>
      </c>
      <c r="C9" s="97" t="s">
        <v>59</v>
      </c>
      <c r="D9" s="98" t="s">
        <v>60</v>
      </c>
      <c r="E9" s="98" t="s">
        <v>61</v>
      </c>
      <c r="F9" s="192"/>
    </row>
    <row r="10" spans="1:6" ht="12.75" customHeight="1">
      <c r="A10" s="111" t="s">
        <v>53</v>
      </c>
      <c r="B10" s="92" t="s">
        <v>45</v>
      </c>
      <c r="C10" s="99" t="s">
        <v>62</v>
      </c>
      <c r="D10" s="83"/>
      <c r="E10" s="83" t="s">
        <v>63</v>
      </c>
      <c r="F10" s="192"/>
    </row>
    <row r="11" spans="1:6" ht="12.75" customHeight="1">
      <c r="A11" s="110"/>
      <c r="B11" s="93">
        <v>3</v>
      </c>
      <c r="C11" s="97"/>
      <c r="D11" s="98"/>
      <c r="E11" s="98"/>
      <c r="F11" s="192"/>
    </row>
    <row r="12" spans="1:6" ht="15" customHeight="1">
      <c r="A12" s="111"/>
      <c r="B12" s="92" t="s">
        <v>46</v>
      </c>
      <c r="C12" s="99"/>
      <c r="D12" s="83"/>
      <c r="E12" s="83"/>
      <c r="F12" s="192"/>
    </row>
    <row r="13" spans="1:6" ht="12.75" customHeight="1">
      <c r="A13" s="108"/>
      <c r="B13" s="93">
        <v>4</v>
      </c>
      <c r="C13" s="97"/>
      <c r="D13" s="98"/>
      <c r="E13" s="98"/>
      <c r="F13" s="192"/>
    </row>
    <row r="14" spans="1:6" ht="15" customHeight="1">
      <c r="A14" s="109"/>
      <c r="B14" s="92" t="s">
        <v>47</v>
      </c>
      <c r="C14" s="99"/>
      <c r="D14" s="83"/>
      <c r="E14" s="83"/>
      <c r="F14" s="192"/>
    </row>
    <row r="15" spans="1:6" ht="15" customHeight="1">
      <c r="A15" s="110"/>
      <c r="B15" s="93">
        <v>5</v>
      </c>
      <c r="C15" s="97"/>
      <c r="D15" s="98"/>
      <c r="E15" s="98"/>
      <c r="F15" s="192"/>
    </row>
    <row r="16" spans="1:6" ht="15.75" customHeight="1">
      <c r="A16" s="111"/>
      <c r="B16" s="92" t="s">
        <v>48</v>
      </c>
      <c r="C16" s="99"/>
      <c r="D16" s="83"/>
      <c r="E16" s="83"/>
      <c r="F16" s="192"/>
    </row>
    <row r="17" spans="1:6" ht="12.75" customHeight="1">
      <c r="A17" s="192"/>
      <c r="B17" s="93">
        <v>6</v>
      </c>
      <c r="C17" s="97"/>
      <c r="D17" s="98"/>
      <c r="E17" s="98"/>
      <c r="F17" s="192"/>
    </row>
    <row r="18" spans="1:6" ht="15" customHeight="1">
      <c r="A18" s="192"/>
      <c r="B18" s="92" t="s">
        <v>49</v>
      </c>
      <c r="C18" s="99"/>
      <c r="D18" s="83"/>
      <c r="E18" s="83"/>
      <c r="F18" s="192"/>
    </row>
    <row r="19" spans="1:6" ht="12.75" customHeight="1">
      <c r="A19" s="193"/>
      <c r="B19" s="93">
        <v>7</v>
      </c>
      <c r="C19" s="90"/>
      <c r="D19" s="192"/>
      <c r="E19" s="90"/>
      <c r="F19" s="192"/>
    </row>
    <row r="20" spans="1:6" ht="15" customHeight="1">
      <c r="A20" s="193"/>
      <c r="B20" s="92" t="s">
        <v>50</v>
      </c>
      <c r="C20" s="89"/>
      <c r="D20" s="192"/>
      <c r="E20" s="89"/>
      <c r="F20" s="192"/>
    </row>
    <row r="21" spans="1:6" ht="12.75" customHeight="1">
      <c r="A21" s="193"/>
      <c r="B21" s="93">
        <v>8</v>
      </c>
      <c r="C21" s="90"/>
      <c r="D21" s="192"/>
      <c r="E21" s="90"/>
      <c r="F21" s="192"/>
    </row>
    <row r="22" spans="1:6" ht="15" customHeight="1">
      <c r="A22" s="193"/>
      <c r="B22" s="92" t="s">
        <v>51</v>
      </c>
      <c r="C22" s="89"/>
      <c r="D22" s="192"/>
      <c r="E22" s="89"/>
      <c r="F22" s="192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3">
    <mergeCell ref="A4:F4"/>
    <mergeCell ref="E5:E6"/>
    <mergeCell ref="F5:F6"/>
    <mergeCell ref="A5:A6"/>
    <mergeCell ref="B5:B6"/>
    <mergeCell ref="C5:C6"/>
    <mergeCell ref="D5:D6"/>
    <mergeCell ref="F17:F18"/>
    <mergeCell ref="F15:F16"/>
    <mergeCell ref="F7:F8"/>
    <mergeCell ref="F11:F12"/>
    <mergeCell ref="F9:F10"/>
    <mergeCell ref="F13:F14"/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5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16"/>
      <c r="E1" s="216"/>
      <c r="F1" s="216"/>
      <c r="G1" s="216"/>
      <c r="H1" s="216"/>
      <c r="I1" s="216"/>
      <c r="J1" s="217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8">
        <f>HYPERLINK('[2]ИТ.ПР'!$A$8)</f>
      </c>
      <c r="D2" s="218"/>
      <c r="E2" s="218"/>
      <c r="F2" s="218"/>
      <c r="G2" s="218"/>
      <c r="H2" s="218"/>
      <c r="I2" s="218"/>
      <c r="J2" s="218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19" t="str">
        <f>HYPERLINK('пр.взв.'!A4)</f>
        <v>Weight category 80F  кg.                             Весовая категория 80 кг</v>
      </c>
      <c r="D3" s="220"/>
      <c r="E3" s="220"/>
      <c r="F3" s="220"/>
      <c r="G3" s="220"/>
      <c r="H3" s="220"/>
      <c r="I3" s="220"/>
      <c r="J3" s="221"/>
      <c r="K3" s="41"/>
      <c r="L3" s="41"/>
      <c r="M3" s="41"/>
    </row>
    <row r="4" spans="1:13" ht="16.5" thickBot="1">
      <c r="A4" s="214" t="s">
        <v>0</v>
      </c>
      <c r="B4" s="214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06">
        <v>1</v>
      </c>
      <c r="B5" s="208" t="str">
        <f>VLOOKUP(A5,'пр.взв.'!B7:C22,2,FALSE)</f>
        <v>GALUSHKA Lyudmila</v>
      </c>
      <c r="C5" s="210" t="str">
        <f>VLOOKUP(B5,'пр.взв.'!C7:D22,2,FALSE)</f>
        <v>1991 cms</v>
      </c>
      <c r="D5" s="212" t="str">
        <f>VLOOKUP(A5,'пр.взв.'!B5:E20,4,FALSE)</f>
        <v>RUS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07"/>
      <c r="B6" s="209"/>
      <c r="C6" s="211"/>
      <c r="D6" s="213"/>
      <c r="E6" s="222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99">
        <v>5</v>
      </c>
      <c r="B7" s="201">
        <f>VLOOKUP(A7,'пр.взв.'!B9:C24,2,FALSE)</f>
        <v>0</v>
      </c>
      <c r="C7" s="203" t="e">
        <f>VLOOKUP(B7,'пр.взв.'!C9:D24,2,FALSE)</f>
        <v>#N/A</v>
      </c>
      <c r="D7" s="205">
        <f>VLOOKUP(A7,'пр.взв.'!B5:E20,4,FALSE)</f>
        <v>0</v>
      </c>
      <c r="E7" s="223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07"/>
      <c r="B8" s="209"/>
      <c r="C8" s="211"/>
      <c r="D8" s="204"/>
      <c r="E8" s="20"/>
      <c r="F8" s="22"/>
      <c r="G8" s="222"/>
      <c r="H8" s="26"/>
      <c r="I8" s="20"/>
      <c r="J8" s="20"/>
      <c r="K8" s="20"/>
      <c r="L8" s="20"/>
      <c r="M8" s="20"/>
    </row>
    <row r="9" spans="1:13" ht="15" customHeight="1" thickBot="1">
      <c r="A9" s="206">
        <v>3</v>
      </c>
      <c r="B9" s="208">
        <f>VLOOKUP(A9,'пр.взв.'!B11:C26,2,FALSE)</f>
        <v>0</v>
      </c>
      <c r="C9" s="210" t="e">
        <f>VLOOKUP(B9,'пр.взв.'!C11:D26,2,FALSE)</f>
        <v>#N/A</v>
      </c>
      <c r="D9" s="212">
        <f>VLOOKUP(A9,'пр.взв.'!B5:E20,4,FALSE)</f>
        <v>0</v>
      </c>
      <c r="E9" s="20"/>
      <c r="F9" s="22"/>
      <c r="G9" s="223"/>
      <c r="H9" s="2"/>
      <c r="I9" s="24"/>
      <c r="J9" s="22"/>
      <c r="K9" s="20"/>
      <c r="L9" s="20"/>
      <c r="M9" s="20"/>
    </row>
    <row r="10" spans="1:13" ht="15" customHeight="1">
      <c r="A10" s="207"/>
      <c r="B10" s="209"/>
      <c r="C10" s="211"/>
      <c r="D10" s="213"/>
      <c r="E10" s="222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99">
        <v>7</v>
      </c>
      <c r="B11" s="201">
        <f>VLOOKUP(A11,'пр.взв.'!B13:C28,2,FALSE)</f>
        <v>0</v>
      </c>
      <c r="C11" s="203" t="e">
        <f>VLOOKUP(B11,'пр.взв.'!C13:D28,2,FALSE)</f>
        <v>#N/A</v>
      </c>
      <c r="D11" s="205">
        <f>VLOOKUP(A11,'пр.взв.'!B5:E20,4,FALSE)</f>
        <v>0</v>
      </c>
      <c r="E11" s="223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0"/>
      <c r="B12" s="202"/>
      <c r="C12" s="204"/>
      <c r="D12" s="20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8"/>
      <c r="B13" s="68"/>
      <c r="C13" s="68"/>
      <c r="D13" s="69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0"/>
      <c r="B14" s="69"/>
      <c r="C14" s="69"/>
      <c r="D14" s="69"/>
      <c r="E14" s="20"/>
      <c r="F14" s="20"/>
      <c r="G14" s="20"/>
      <c r="H14" s="20"/>
      <c r="I14" s="222"/>
      <c r="J14" s="33"/>
      <c r="K14" s="23"/>
      <c r="L14" s="23"/>
      <c r="M14" s="20"/>
    </row>
    <row r="15" spans="1:10" ht="15" customHeight="1" thickBot="1">
      <c r="A15" s="214" t="s">
        <v>3</v>
      </c>
      <c r="B15" s="214"/>
      <c r="C15" s="69"/>
      <c r="D15" s="69"/>
      <c r="E15" s="20"/>
      <c r="F15" s="20"/>
      <c r="G15" s="20"/>
      <c r="H15" s="20"/>
      <c r="I15" s="223"/>
      <c r="J15" s="2"/>
    </row>
    <row r="16" spans="1:10" ht="15" customHeight="1" thickBot="1">
      <c r="A16" s="206">
        <v>2</v>
      </c>
      <c r="B16" s="208" t="str">
        <f>VLOOKUP(A16,'пр.взв.'!B7:C22,2,FALSE)</f>
        <v>BADZIANKOVA Maria</v>
      </c>
      <c r="C16" s="210" t="str">
        <f>VLOOKUP(B16,'пр.взв.'!C7:D22,2,FALSE)</f>
        <v>1992 cms</v>
      </c>
      <c r="D16" s="212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207"/>
      <c r="B17" s="209"/>
      <c r="C17" s="211"/>
      <c r="D17" s="213"/>
      <c r="E17" s="222"/>
      <c r="F17" s="20"/>
      <c r="G17" s="25"/>
      <c r="H17" s="22"/>
      <c r="I17" s="30"/>
      <c r="J17" s="2"/>
    </row>
    <row r="18" spans="1:10" ht="15" customHeight="1" thickBot="1">
      <c r="A18" s="199">
        <v>6</v>
      </c>
      <c r="B18" s="201">
        <f>VLOOKUP(A18,'пр.взв.'!B9:C24,2,FALSE)</f>
        <v>0</v>
      </c>
      <c r="C18" s="203" t="e">
        <f>VLOOKUP(B18,'пр.взв.'!C9:D24,2,FALSE)</f>
        <v>#N/A</v>
      </c>
      <c r="D18" s="205">
        <f>VLOOKUP(A18,'пр.взв.'!B6:E21,4,FALSE)</f>
        <v>0</v>
      </c>
      <c r="E18" s="223"/>
      <c r="F18" s="21"/>
      <c r="G18" s="24"/>
      <c r="H18" s="22"/>
      <c r="I18" s="30"/>
      <c r="J18" s="2"/>
    </row>
    <row r="19" spans="1:10" ht="15" customHeight="1" thickBot="1">
      <c r="A19" s="207"/>
      <c r="B19" s="209"/>
      <c r="C19" s="211"/>
      <c r="D19" s="204"/>
      <c r="E19" s="20"/>
      <c r="F19" s="22"/>
      <c r="G19" s="222"/>
      <c r="H19" s="26"/>
      <c r="I19" s="30"/>
      <c r="J19" s="2"/>
    </row>
    <row r="20" spans="1:8" ht="15" customHeight="1" thickBot="1">
      <c r="A20" s="206">
        <v>4</v>
      </c>
      <c r="B20" s="208">
        <f>VLOOKUP(A20,'пр.взв.'!B11:C26,2,FALSE)</f>
        <v>0</v>
      </c>
      <c r="C20" s="210" t="e">
        <f>VLOOKUP(B20,'пр.взв.'!C11:D26,2,FALSE)</f>
        <v>#N/A</v>
      </c>
      <c r="D20" s="212">
        <f>VLOOKUP(A20,'пр.взв.'!B6:E21,4,FALSE)</f>
        <v>0</v>
      </c>
      <c r="E20" s="20"/>
      <c r="F20" s="22"/>
      <c r="G20" s="223"/>
      <c r="H20" s="2"/>
    </row>
    <row r="21" spans="1:8" ht="15" customHeight="1">
      <c r="A21" s="207"/>
      <c r="B21" s="209"/>
      <c r="C21" s="211"/>
      <c r="D21" s="213"/>
      <c r="E21" s="222"/>
      <c r="F21" s="23"/>
      <c r="G21" s="24"/>
      <c r="H21" s="22"/>
    </row>
    <row r="22" spans="1:8" ht="15" customHeight="1" thickBot="1">
      <c r="A22" s="199">
        <v>8</v>
      </c>
      <c r="B22" s="201">
        <f>VLOOKUP(A22,'пр.взв.'!B13:C28,2,FALSE)</f>
        <v>0</v>
      </c>
      <c r="C22" s="203" t="e">
        <f>VLOOKUP(B22,'пр.взв.'!C13:D28,2,FALSE)</f>
        <v>#N/A</v>
      </c>
      <c r="D22" s="205">
        <f>VLOOKUP(A22,'пр.взв.'!B6:E21,4,FALSE)</f>
        <v>0</v>
      </c>
      <c r="E22" s="223"/>
      <c r="F22" s="20"/>
      <c r="G22" s="25"/>
      <c r="H22" s="22"/>
    </row>
    <row r="23" spans="1:8" ht="15" customHeight="1" thickBot="1">
      <c r="A23" s="200"/>
      <c r="B23" s="202"/>
      <c r="C23" s="204"/>
      <c r="D23" s="204"/>
      <c r="E23" s="20"/>
      <c r="F23" s="20"/>
      <c r="G23" s="25"/>
      <c r="H23" s="22"/>
    </row>
    <row r="26" spans="1:7" ht="12.75">
      <c r="A26" s="9" t="s">
        <v>1</v>
      </c>
      <c r="G26" s="9" t="s">
        <v>10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8" t="s">
        <v>26</v>
      </c>
      <c r="C1" s="228"/>
      <c r="D1" s="228"/>
      <c r="E1" s="228"/>
      <c r="F1" s="228"/>
      <c r="G1" s="228"/>
      <c r="H1" s="228"/>
      <c r="I1" s="228"/>
      <c r="J1" s="61"/>
      <c r="K1" s="228" t="s">
        <v>26</v>
      </c>
      <c r="L1" s="228"/>
      <c r="M1" s="228"/>
      <c r="N1" s="228"/>
      <c r="O1" s="228"/>
      <c r="P1" s="228"/>
      <c r="Q1" s="228"/>
      <c r="R1" s="228"/>
    </row>
    <row r="2" spans="2:18" ht="24.75" customHeight="1">
      <c r="B2" s="262" t="str">
        <f>HYPERLINK('пр.взв.'!A4)</f>
        <v>Weight category 80F  кg.                             Весовая категория 80 кг</v>
      </c>
      <c r="C2" s="263"/>
      <c r="D2" s="263"/>
      <c r="E2" s="263"/>
      <c r="F2" s="263"/>
      <c r="G2" s="263"/>
      <c r="H2" s="263"/>
      <c r="I2" s="263"/>
      <c r="J2" s="62"/>
      <c r="K2" s="262" t="str">
        <f>HYPERLINK('пр.взв.'!A4)</f>
        <v>Weight category 80F  кg.                             Весовая категория 80 кг</v>
      </c>
      <c r="L2" s="263"/>
      <c r="M2" s="263"/>
      <c r="N2" s="263"/>
      <c r="O2" s="263"/>
      <c r="P2" s="263"/>
      <c r="Q2" s="263"/>
      <c r="R2" s="263"/>
    </row>
    <row r="3" spans="2:18" ht="24.75" customHeight="1" thickBot="1">
      <c r="B3" s="63" t="s">
        <v>2</v>
      </c>
      <c r="C3" s="65" t="s">
        <v>32</v>
      </c>
      <c r="D3" s="67" t="s">
        <v>27</v>
      </c>
      <c r="E3" s="64"/>
      <c r="F3" s="63"/>
      <c r="G3" s="64"/>
      <c r="H3" s="64"/>
      <c r="I3" s="64"/>
      <c r="J3" s="64"/>
      <c r="K3" s="63" t="s">
        <v>3</v>
      </c>
      <c r="L3" s="65" t="s">
        <v>32</v>
      </c>
      <c r="M3" s="67" t="s">
        <v>27</v>
      </c>
      <c r="N3" s="64"/>
      <c r="O3" s="63"/>
      <c r="P3" s="64"/>
      <c r="Q3" s="64"/>
      <c r="R3" s="64"/>
    </row>
    <row r="4" spans="1:18" ht="12.75" customHeight="1">
      <c r="A4" s="162" t="s">
        <v>30</v>
      </c>
      <c r="B4" s="229" t="s">
        <v>5</v>
      </c>
      <c r="C4" s="231" t="s">
        <v>6</v>
      </c>
      <c r="D4" s="231" t="s">
        <v>7</v>
      </c>
      <c r="E4" s="231" t="s">
        <v>14</v>
      </c>
      <c r="F4" s="233" t="s">
        <v>15</v>
      </c>
      <c r="G4" s="234" t="s">
        <v>17</v>
      </c>
      <c r="H4" s="236" t="s">
        <v>18</v>
      </c>
      <c r="I4" s="238" t="s">
        <v>16</v>
      </c>
      <c r="J4" s="162" t="s">
        <v>30</v>
      </c>
      <c r="K4" s="229" t="s">
        <v>5</v>
      </c>
      <c r="L4" s="231" t="s">
        <v>6</v>
      </c>
      <c r="M4" s="231" t="s">
        <v>7</v>
      </c>
      <c r="N4" s="231" t="s">
        <v>14</v>
      </c>
      <c r="O4" s="233" t="s">
        <v>15</v>
      </c>
      <c r="P4" s="234" t="s">
        <v>17</v>
      </c>
      <c r="Q4" s="236" t="s">
        <v>18</v>
      </c>
      <c r="R4" s="238" t="s">
        <v>16</v>
      </c>
    </row>
    <row r="5" spans="1:18" ht="12.75" customHeight="1" thickBot="1">
      <c r="A5" s="163"/>
      <c r="B5" s="230" t="s">
        <v>5</v>
      </c>
      <c r="C5" s="232" t="s">
        <v>6</v>
      </c>
      <c r="D5" s="232" t="s">
        <v>7</v>
      </c>
      <c r="E5" s="232" t="s">
        <v>14</v>
      </c>
      <c r="F5" s="232" t="s">
        <v>15</v>
      </c>
      <c r="G5" s="235"/>
      <c r="H5" s="237"/>
      <c r="I5" s="165" t="s">
        <v>16</v>
      </c>
      <c r="J5" s="163"/>
      <c r="K5" s="230" t="s">
        <v>5</v>
      </c>
      <c r="L5" s="232" t="s">
        <v>6</v>
      </c>
      <c r="M5" s="232" t="s">
        <v>7</v>
      </c>
      <c r="N5" s="232" t="s">
        <v>14</v>
      </c>
      <c r="O5" s="232" t="s">
        <v>15</v>
      </c>
      <c r="P5" s="235"/>
      <c r="Q5" s="237"/>
      <c r="R5" s="165" t="s">
        <v>16</v>
      </c>
    </row>
    <row r="6" spans="1:18" ht="12.75" customHeight="1">
      <c r="A6" s="224">
        <v>1</v>
      </c>
      <c r="B6" s="239">
        <v>1</v>
      </c>
      <c r="C6" s="241" t="str">
        <f>VLOOKUP(B6,'пр.взв.'!B7:E22,2,FALSE)</f>
        <v>GALUSHKA Lyudmila</v>
      </c>
      <c r="D6" s="243" t="str">
        <f>VLOOKUP(B6,'пр.взв.'!B7:F22,3,FALSE)</f>
        <v>1991 cms</v>
      </c>
      <c r="E6" s="243" t="str">
        <f>VLOOKUP(B6,'пр.взв.'!B7:E22,4,FALSE)</f>
        <v>RUS</v>
      </c>
      <c r="F6" s="245"/>
      <c r="G6" s="246"/>
      <c r="H6" s="247"/>
      <c r="I6" s="248"/>
      <c r="J6" s="224">
        <v>3</v>
      </c>
      <c r="K6" s="239">
        <v>2</v>
      </c>
      <c r="L6" s="241" t="str">
        <f>VLOOKUP(K6,'пр.взв.'!B7:E22,2,FALSE)</f>
        <v>BADZIANKOVA Maria</v>
      </c>
      <c r="M6" s="243" t="str">
        <f>VLOOKUP(K6,'пр.взв.'!B7:F22,3,FALSE)</f>
        <v>1992 cms</v>
      </c>
      <c r="N6" s="243" t="str">
        <f>VLOOKUP(K6,'пр.взв.'!B7:E22,4,FALSE)</f>
        <v>BLR</v>
      </c>
      <c r="O6" s="245"/>
      <c r="P6" s="246"/>
      <c r="Q6" s="247"/>
      <c r="R6" s="248"/>
    </row>
    <row r="7" spans="1:18" ht="12.75" customHeight="1">
      <c r="A7" s="225"/>
      <c r="B7" s="240"/>
      <c r="C7" s="242"/>
      <c r="D7" s="244"/>
      <c r="E7" s="244"/>
      <c r="F7" s="244"/>
      <c r="G7" s="244"/>
      <c r="H7" s="192"/>
      <c r="I7" s="193"/>
      <c r="J7" s="225"/>
      <c r="K7" s="240"/>
      <c r="L7" s="242"/>
      <c r="M7" s="244"/>
      <c r="N7" s="244"/>
      <c r="O7" s="244"/>
      <c r="P7" s="244"/>
      <c r="Q7" s="192"/>
      <c r="R7" s="193"/>
    </row>
    <row r="8" spans="1:18" ht="12.75" customHeight="1">
      <c r="A8" s="225"/>
      <c r="B8" s="249">
        <v>5</v>
      </c>
      <c r="C8" s="251">
        <f>VLOOKUP(B8,'пр.взв.'!B7:E22,2,FALSE)</f>
        <v>0</v>
      </c>
      <c r="D8" s="253">
        <f>VLOOKUP(B8,'пр.взв.'!B7:F22,3,FALSE)</f>
        <v>0</v>
      </c>
      <c r="E8" s="253">
        <f>VLOOKUP(B8,'пр.взв.'!B7:E22,4,FALSE)</f>
        <v>0</v>
      </c>
      <c r="F8" s="255"/>
      <c r="G8" s="255"/>
      <c r="H8" s="257"/>
      <c r="I8" s="257"/>
      <c r="J8" s="225"/>
      <c r="K8" s="249">
        <v>6</v>
      </c>
      <c r="L8" s="251">
        <f>VLOOKUP(K8,'пр.взв.'!B7:E22,2,FALSE)</f>
        <v>0</v>
      </c>
      <c r="M8" s="253">
        <f>VLOOKUP(K8,'пр.взв.'!B7:F22,3,FALSE)</f>
        <v>0</v>
      </c>
      <c r="N8" s="253">
        <f>VLOOKUP(K8,'пр.взв.'!B7:E22,4,FALSE)</f>
        <v>0</v>
      </c>
      <c r="O8" s="255"/>
      <c r="P8" s="255"/>
      <c r="Q8" s="257"/>
      <c r="R8" s="257"/>
    </row>
    <row r="9" spans="1:18" ht="13.5" customHeight="1" thickBot="1">
      <c r="A9" s="227"/>
      <c r="B9" s="250"/>
      <c r="C9" s="252"/>
      <c r="D9" s="254"/>
      <c r="E9" s="254"/>
      <c r="F9" s="256"/>
      <c r="G9" s="256"/>
      <c r="H9" s="258"/>
      <c r="I9" s="258"/>
      <c r="J9" s="227"/>
      <c r="K9" s="250"/>
      <c r="L9" s="252"/>
      <c r="M9" s="254"/>
      <c r="N9" s="254"/>
      <c r="O9" s="256"/>
      <c r="P9" s="256"/>
      <c r="Q9" s="258"/>
      <c r="R9" s="258"/>
    </row>
    <row r="10" spans="1:18" ht="12.75" customHeight="1">
      <c r="A10" s="224">
        <v>2</v>
      </c>
      <c r="B10" s="259">
        <v>3</v>
      </c>
      <c r="C10" s="241">
        <f>VLOOKUP(B10,'пр.взв.'!B7:E22,2,FALSE)</f>
        <v>0</v>
      </c>
      <c r="D10" s="243">
        <f>VLOOKUP(B10,'пр.взв.'!B7:F22,3,FALSE)</f>
        <v>0</v>
      </c>
      <c r="E10" s="243">
        <f>VLOOKUP(B10,'пр.взв.'!B7:E22,4,FALSE)</f>
        <v>0</v>
      </c>
      <c r="F10" s="244"/>
      <c r="G10" s="261"/>
      <c r="H10" s="192"/>
      <c r="I10" s="253"/>
      <c r="J10" s="224">
        <v>4</v>
      </c>
      <c r="K10" s="259">
        <v>4</v>
      </c>
      <c r="L10" s="241">
        <f>VLOOKUP(K10,'пр.взв.'!B7:E22,2,FALSE)</f>
        <v>0</v>
      </c>
      <c r="M10" s="243">
        <f>VLOOKUP(K10,'пр.взв.'!B7:F22,3,FALSE)</f>
        <v>0</v>
      </c>
      <c r="N10" s="243">
        <f>VLOOKUP(K10,'пр.взв.'!B7:E22,4,FALSE)</f>
        <v>0</v>
      </c>
      <c r="O10" s="244"/>
      <c r="P10" s="261"/>
      <c r="Q10" s="192"/>
      <c r="R10" s="253"/>
    </row>
    <row r="11" spans="1:18" ht="12.75" customHeight="1">
      <c r="A11" s="225"/>
      <c r="B11" s="260"/>
      <c r="C11" s="242"/>
      <c r="D11" s="244"/>
      <c r="E11" s="244"/>
      <c r="F11" s="244"/>
      <c r="G11" s="244"/>
      <c r="H11" s="192"/>
      <c r="I11" s="193"/>
      <c r="J11" s="225"/>
      <c r="K11" s="260"/>
      <c r="L11" s="242"/>
      <c r="M11" s="244"/>
      <c r="N11" s="244"/>
      <c r="O11" s="244"/>
      <c r="P11" s="244"/>
      <c r="Q11" s="192"/>
      <c r="R11" s="193"/>
    </row>
    <row r="12" spans="1:18" ht="12.75" customHeight="1">
      <c r="A12" s="225"/>
      <c r="B12" s="249">
        <v>7</v>
      </c>
      <c r="C12" s="251">
        <f>VLOOKUP(B12,'пр.взв.'!B7:E22,2,FALSE)</f>
        <v>0</v>
      </c>
      <c r="D12" s="253">
        <f>VLOOKUP(B12,'пр.взв.'!B7:F22,3,FALSE)</f>
        <v>0</v>
      </c>
      <c r="E12" s="253">
        <f>VLOOKUP(B12,'пр.взв.'!B7:E22,4,FALSE)</f>
        <v>0</v>
      </c>
      <c r="F12" s="255"/>
      <c r="G12" s="255"/>
      <c r="H12" s="257"/>
      <c r="I12" s="257"/>
      <c r="J12" s="225"/>
      <c r="K12" s="249">
        <v>8</v>
      </c>
      <c r="L12" s="251">
        <f>VLOOKUP(K12,'пр.взв.'!B7:E22,2,FALSE)</f>
        <v>0</v>
      </c>
      <c r="M12" s="253">
        <f>VLOOKUP(K12,'пр.взв.'!B7:F22,3,FALSE)</f>
        <v>0</v>
      </c>
      <c r="N12" s="253">
        <f>VLOOKUP(K12,'пр.взв.'!B7:E22,4,FALSE)</f>
        <v>0</v>
      </c>
      <c r="O12" s="255"/>
      <c r="P12" s="255"/>
      <c r="Q12" s="257"/>
      <c r="R12" s="257"/>
    </row>
    <row r="13" spans="1:18" ht="12.75" customHeight="1">
      <c r="A13" s="226"/>
      <c r="B13" s="259"/>
      <c r="C13" s="242"/>
      <c r="D13" s="244"/>
      <c r="E13" s="244"/>
      <c r="F13" s="245"/>
      <c r="G13" s="245"/>
      <c r="H13" s="248"/>
      <c r="I13" s="248"/>
      <c r="J13" s="226"/>
      <c r="K13" s="259"/>
      <c r="L13" s="242"/>
      <c r="M13" s="244"/>
      <c r="N13" s="244"/>
      <c r="O13" s="245"/>
      <c r="P13" s="245"/>
      <c r="Q13" s="248"/>
      <c r="R13" s="248"/>
    </row>
    <row r="16" spans="2:18" ht="24.75" customHeight="1" thickBot="1">
      <c r="B16" s="63" t="s">
        <v>2</v>
      </c>
      <c r="C16" s="264" t="s">
        <v>33</v>
      </c>
      <c r="D16" s="264"/>
      <c r="E16" s="264"/>
      <c r="F16" s="264"/>
      <c r="G16" s="264"/>
      <c r="H16" s="264"/>
      <c r="I16" s="264"/>
      <c r="J16" s="72"/>
      <c r="K16" s="63" t="s">
        <v>3</v>
      </c>
      <c r="L16" s="264" t="s">
        <v>33</v>
      </c>
      <c r="M16" s="264"/>
      <c r="N16" s="264"/>
      <c r="O16" s="264"/>
      <c r="P16" s="264"/>
      <c r="Q16" s="264"/>
      <c r="R16" s="264"/>
    </row>
    <row r="17" spans="1:18" ht="12.75" customHeight="1">
      <c r="A17" s="162" t="s">
        <v>30</v>
      </c>
      <c r="B17" s="229" t="s">
        <v>5</v>
      </c>
      <c r="C17" s="231" t="s">
        <v>6</v>
      </c>
      <c r="D17" s="231" t="s">
        <v>7</v>
      </c>
      <c r="E17" s="231" t="s">
        <v>14</v>
      </c>
      <c r="F17" s="233" t="s">
        <v>15</v>
      </c>
      <c r="G17" s="234" t="s">
        <v>17</v>
      </c>
      <c r="H17" s="236" t="s">
        <v>18</v>
      </c>
      <c r="I17" s="238" t="s">
        <v>16</v>
      </c>
      <c r="J17" s="162" t="s">
        <v>30</v>
      </c>
      <c r="K17" s="229" t="s">
        <v>5</v>
      </c>
      <c r="L17" s="231" t="s">
        <v>6</v>
      </c>
      <c r="M17" s="231" t="s">
        <v>7</v>
      </c>
      <c r="N17" s="231" t="s">
        <v>14</v>
      </c>
      <c r="O17" s="233" t="s">
        <v>15</v>
      </c>
      <c r="P17" s="234" t="s">
        <v>17</v>
      </c>
      <c r="Q17" s="236" t="s">
        <v>18</v>
      </c>
      <c r="R17" s="238" t="s">
        <v>16</v>
      </c>
    </row>
    <row r="18" spans="1:18" ht="12.75" customHeight="1" thickBot="1">
      <c r="A18" s="163"/>
      <c r="B18" s="230" t="s">
        <v>5</v>
      </c>
      <c r="C18" s="232" t="s">
        <v>6</v>
      </c>
      <c r="D18" s="232" t="s">
        <v>7</v>
      </c>
      <c r="E18" s="232" t="s">
        <v>14</v>
      </c>
      <c r="F18" s="232" t="s">
        <v>15</v>
      </c>
      <c r="G18" s="235"/>
      <c r="H18" s="237"/>
      <c r="I18" s="165" t="s">
        <v>16</v>
      </c>
      <c r="J18" s="163"/>
      <c r="K18" s="230" t="s">
        <v>5</v>
      </c>
      <c r="L18" s="232" t="s">
        <v>6</v>
      </c>
      <c r="M18" s="232" t="s">
        <v>7</v>
      </c>
      <c r="N18" s="232" t="s">
        <v>14</v>
      </c>
      <c r="O18" s="232" t="s">
        <v>15</v>
      </c>
      <c r="P18" s="235"/>
      <c r="Q18" s="237"/>
      <c r="R18" s="165" t="s">
        <v>16</v>
      </c>
    </row>
    <row r="19" spans="1:18" ht="12.75" customHeight="1">
      <c r="A19" s="224">
        <v>1</v>
      </c>
      <c r="B19" s="239"/>
      <c r="C19" s="241" t="e">
        <f>VLOOKUP(B19,'пр.взв.'!B7:E22,2,FALSE)</f>
        <v>#N/A</v>
      </c>
      <c r="D19" s="243" t="e">
        <f>VLOOKUP(B19,'пр.взв.'!B7:F22,3,FALSE)</f>
        <v>#N/A</v>
      </c>
      <c r="E19" s="243" t="e">
        <f>VLOOKUP(B19,'пр.взв.'!B7:E22,4,FALSE)</f>
        <v>#N/A</v>
      </c>
      <c r="F19" s="245"/>
      <c r="G19" s="246"/>
      <c r="H19" s="247"/>
      <c r="I19" s="248"/>
      <c r="J19" s="224">
        <v>2</v>
      </c>
      <c r="K19" s="239"/>
      <c r="L19" s="241" t="e">
        <f>VLOOKUP(K19,'пр.взв.'!B7:E22,2,FALSE)</f>
        <v>#N/A</v>
      </c>
      <c r="M19" s="243" t="e">
        <f>VLOOKUP(K19,'пр.взв.'!B7:F22,3,FALSE)</f>
        <v>#N/A</v>
      </c>
      <c r="N19" s="243" t="e">
        <f>VLOOKUP(K19,'пр.взв.'!B7:E22,4,FALSE)</f>
        <v>#N/A</v>
      </c>
      <c r="O19" s="245"/>
      <c r="P19" s="246"/>
      <c r="Q19" s="247"/>
      <c r="R19" s="248"/>
    </row>
    <row r="20" spans="1:18" ht="12.75" customHeight="1">
      <c r="A20" s="225"/>
      <c r="B20" s="240"/>
      <c r="C20" s="242"/>
      <c r="D20" s="244"/>
      <c r="E20" s="244"/>
      <c r="F20" s="244"/>
      <c r="G20" s="244"/>
      <c r="H20" s="192"/>
      <c r="I20" s="193"/>
      <c r="J20" s="225"/>
      <c r="K20" s="240"/>
      <c r="L20" s="242"/>
      <c r="M20" s="244"/>
      <c r="N20" s="244"/>
      <c r="O20" s="244"/>
      <c r="P20" s="244"/>
      <c r="Q20" s="192"/>
      <c r="R20" s="193"/>
    </row>
    <row r="21" spans="1:18" ht="12.75" customHeight="1">
      <c r="A21" s="225"/>
      <c r="B21" s="249"/>
      <c r="C21" s="251" t="e">
        <f>VLOOKUP(B21,'пр.взв.'!B7:E22,2,FALSE)</f>
        <v>#N/A</v>
      </c>
      <c r="D21" s="253" t="e">
        <f>VLOOKUP(B21,'пр.взв.'!B7:F22,3,FALSE)</f>
        <v>#N/A</v>
      </c>
      <c r="E21" s="253" t="e">
        <f>VLOOKUP(B21,'пр.взв.'!B7:E22,4,FALSE)</f>
        <v>#N/A</v>
      </c>
      <c r="F21" s="255"/>
      <c r="G21" s="255"/>
      <c r="H21" s="257"/>
      <c r="I21" s="257"/>
      <c r="J21" s="225"/>
      <c r="K21" s="249"/>
      <c r="L21" s="251" t="e">
        <f>VLOOKUP(K21,'пр.взв.'!B7:E22,2,FALSE)</f>
        <v>#N/A</v>
      </c>
      <c r="M21" s="253" t="e">
        <f>VLOOKUP(K21,'пр.взв.'!B7:F22,3,FALSE)</f>
        <v>#N/A</v>
      </c>
      <c r="N21" s="253" t="e">
        <f>VLOOKUP(K21,'пр.взв.'!B7:E22,4,FALSE)</f>
        <v>#N/A</v>
      </c>
      <c r="O21" s="255"/>
      <c r="P21" s="255"/>
      <c r="Q21" s="257"/>
      <c r="R21" s="257"/>
    </row>
    <row r="22" spans="1:18" ht="12.75" customHeight="1">
      <c r="A22" s="226"/>
      <c r="B22" s="259"/>
      <c r="C22" s="242"/>
      <c r="D22" s="244"/>
      <c r="E22" s="244"/>
      <c r="F22" s="245"/>
      <c r="G22" s="245"/>
      <c r="H22" s="248"/>
      <c r="I22" s="248"/>
      <c r="J22" s="226"/>
      <c r="K22" s="259"/>
      <c r="L22" s="242"/>
      <c r="M22" s="244"/>
      <c r="N22" s="244"/>
      <c r="O22" s="245"/>
      <c r="P22" s="245"/>
      <c r="Q22" s="248"/>
      <c r="R22" s="248"/>
    </row>
    <row r="29" ht="12.75">
      <c r="N29" s="66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3"/>
  <sheetViews>
    <sheetView tabSelected="1" workbookViewId="0" topLeftCell="A1">
      <selection activeCell="N36" sqref="A1:N36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7.8515625" style="0" customWidth="1"/>
  </cols>
  <sheetData>
    <row r="1" spans="2:14" ht="65.25" customHeight="1" thickBot="1">
      <c r="B1" s="37"/>
      <c r="C1" s="271" t="s">
        <v>43</v>
      </c>
      <c r="D1" s="272"/>
      <c r="E1" s="272"/>
      <c r="F1" s="272"/>
      <c r="G1" s="272"/>
      <c r="H1" s="273"/>
      <c r="I1" s="274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275"/>
      <c r="K1" s="275"/>
      <c r="L1" s="275"/>
      <c r="M1" s="275"/>
      <c r="N1" s="276"/>
    </row>
    <row r="2" spans="2:18" ht="26.25" customHeight="1" thickBot="1">
      <c r="B2" s="39"/>
      <c r="C2" s="265" t="str">
        <f>HYPERLINK('пр.взв.'!A4)</f>
        <v>Weight category 80F  кg.                             Весовая категория 80 кг</v>
      </c>
      <c r="D2" s="266"/>
      <c r="E2" s="266"/>
      <c r="F2" s="266"/>
      <c r="G2" s="266"/>
      <c r="H2" s="267"/>
      <c r="I2" s="268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269"/>
      <c r="K2" s="269"/>
      <c r="L2" s="269"/>
      <c r="M2" s="269"/>
      <c r="N2" s="270"/>
      <c r="O2" s="73"/>
      <c r="P2" s="73"/>
      <c r="Q2" s="73"/>
      <c r="R2" s="73"/>
    </row>
    <row r="3" spans="15:17" ht="22.5" customHeight="1">
      <c r="O3" s="2"/>
      <c r="P3" s="2"/>
      <c r="Q3" s="2"/>
    </row>
    <row r="4" spans="1:15" ht="24" customHeight="1" thickBot="1">
      <c r="A4" s="71" t="s">
        <v>28</v>
      </c>
      <c r="N4" s="38"/>
      <c r="O4" s="38"/>
    </row>
    <row r="5" spans="1:15" ht="15" customHeight="1" thickBot="1">
      <c r="A5" s="301">
        <v>1</v>
      </c>
      <c r="B5" s="82" t="str">
        <f>VLOOKUP(A5,'пр.взв.'!B7:F22,2,FALSE)</f>
        <v>GALUSHKA Lyudmila</v>
      </c>
      <c r="C5" s="296" t="str">
        <f>VLOOKUP(A5,'пр.взв.'!B7:F22,3,FALSE)</f>
        <v>1991 cms</v>
      </c>
      <c r="D5" s="84" t="str">
        <f>VLOOKUP(A5,'пр.взв.'!B7:F22,4,FALSE)</f>
        <v>RUS</v>
      </c>
      <c r="K5" s="292">
        <v>1</v>
      </c>
      <c r="L5" s="94">
        <f>I13</f>
        <v>1</v>
      </c>
      <c r="M5" s="100" t="str">
        <f>VLOOKUP(L5,'пр.взв.'!B7:F22,2,FALSE)</f>
        <v>GALUSHKA Lyudmila</v>
      </c>
      <c r="N5" s="85" t="str">
        <f>VLOOKUP(L5,'пр.взв.'!B7:F22,4,FALSE)</f>
        <v>RUS</v>
      </c>
      <c r="O5" s="38"/>
    </row>
    <row r="6" spans="1:15" ht="15" customHeight="1">
      <c r="A6" s="302"/>
      <c r="B6" s="112" t="str">
        <f>'пр.взв.'!C8</f>
        <v>Галушка Людмила</v>
      </c>
      <c r="C6" s="297"/>
      <c r="D6" s="112" t="str">
        <f>'пр.взв.'!E8</f>
        <v>РОС</v>
      </c>
      <c r="E6" s="279">
        <v>1</v>
      </c>
      <c r="K6" s="293"/>
      <c r="L6" s="102" t="s">
        <v>44</v>
      </c>
      <c r="M6" s="96" t="str">
        <f>VLOOKUP(L6,'пр.взв.'!B7:E22,2,FALSE)</f>
        <v>Галушка Людмила</v>
      </c>
      <c r="N6" s="86" t="str">
        <f>VLOOKUP(L6,'пр.взв.'!B7:E22,4,FALSE)</f>
        <v>РОС</v>
      </c>
      <c r="O6" s="38"/>
    </row>
    <row r="7" spans="1:15" ht="15" customHeight="1" thickBot="1">
      <c r="A7" s="284">
        <v>5</v>
      </c>
      <c r="B7" s="115">
        <f>VLOOKUP(A7,'пр.взв.'!B7:F22,2,FALSE)</f>
        <v>0</v>
      </c>
      <c r="C7" s="286">
        <f>VLOOKUP(A7,'пр.взв.'!B7:F22,3,FALSE)</f>
        <v>0</v>
      </c>
      <c r="D7" s="116">
        <f>VLOOKUP(A7,'пр.взв.'!B9:F24,4,FALSE)</f>
        <v>0</v>
      </c>
      <c r="E7" s="280"/>
      <c r="F7" s="6"/>
      <c r="G7" s="30"/>
      <c r="K7" s="290">
        <v>2</v>
      </c>
      <c r="L7" s="95">
        <v>2</v>
      </c>
      <c r="M7" s="88" t="str">
        <f>VLOOKUP(L7,'пр.взв.'!B7:F22,2,FALSE)</f>
        <v>BADZIANKOVA Maria</v>
      </c>
      <c r="N7" s="87" t="str">
        <f>VLOOKUP(L7,'пр.взв.'!B7:E22,4,FALSE)</f>
        <v>BLR</v>
      </c>
      <c r="O7" s="38"/>
    </row>
    <row r="8" spans="1:15" ht="15" customHeight="1" thickBot="1">
      <c r="A8" s="285"/>
      <c r="B8" s="117">
        <f>'пр.взв.'!C16</f>
        <v>0</v>
      </c>
      <c r="C8" s="287"/>
      <c r="D8" s="117">
        <f>'пр.взв.'!E16</f>
        <v>0</v>
      </c>
      <c r="F8" s="2"/>
      <c r="G8" s="277">
        <v>1</v>
      </c>
      <c r="K8" s="291"/>
      <c r="L8" s="103" t="s">
        <v>45</v>
      </c>
      <c r="M8" s="104" t="str">
        <f>VLOOKUP(L8,'пр.взв.'!B1:E24,2,FALSE)</f>
        <v>Боденкова Мария</v>
      </c>
      <c r="N8" s="105" t="str">
        <f>VLOOKUP(L8,'пр.взв.'!B1:E24,4,FALSE)</f>
        <v>БЛР</v>
      </c>
      <c r="O8" s="38"/>
    </row>
    <row r="9" spans="1:15" ht="15" customHeight="1" thickBot="1">
      <c r="A9" s="294">
        <v>3</v>
      </c>
      <c r="B9" s="118">
        <f>VLOOKUP(A9,'пр.взв.'!B7:F22,2,FALSE)</f>
        <v>0</v>
      </c>
      <c r="C9" s="298">
        <f>VLOOKUP(A9,'пр.взв.'!B7:F22,3,FALSE)</f>
        <v>0</v>
      </c>
      <c r="D9" s="119">
        <f>VLOOKUP(A9,'пр.взв.'!B11:F26,4,FALSE)</f>
        <v>0</v>
      </c>
      <c r="F9" s="2"/>
      <c r="G9" s="278"/>
      <c r="H9" s="27"/>
      <c r="K9" s="288"/>
      <c r="L9" s="121"/>
      <c r="M9" s="122"/>
      <c r="N9" s="51"/>
      <c r="O9" s="38"/>
    </row>
    <row r="10" spans="1:15" ht="15" customHeight="1">
      <c r="A10" s="295"/>
      <c r="B10" s="120">
        <f>'пр.взв.'!C12</f>
        <v>0</v>
      </c>
      <c r="C10" s="299"/>
      <c r="D10" s="120">
        <f>'пр.взв.'!E12</f>
        <v>0</v>
      </c>
      <c r="E10" s="279"/>
      <c r="F10" s="1"/>
      <c r="G10" s="30"/>
      <c r="H10" s="28"/>
      <c r="K10" s="289"/>
      <c r="L10" s="123"/>
      <c r="M10" s="124"/>
      <c r="N10" s="125"/>
      <c r="O10" s="38"/>
    </row>
    <row r="11" spans="1:15" ht="15" customHeight="1" thickBot="1">
      <c r="A11" s="284">
        <v>7</v>
      </c>
      <c r="B11" s="115">
        <f>VLOOKUP(A11,'пр.взв.'!B7:F22,2,FALSE)</f>
        <v>0</v>
      </c>
      <c r="C11" s="286">
        <f>VLOOKUP(A11,'пр.взв.'!B7:F22,3,FALSE)</f>
        <v>0</v>
      </c>
      <c r="D11" s="116">
        <f>VLOOKUP(A11,'пр.взв.'!B13:F28,4,FALSE)</f>
        <v>0</v>
      </c>
      <c r="E11" s="280"/>
      <c r="G11" s="2"/>
      <c r="H11" s="28"/>
      <c r="K11" s="288"/>
      <c r="L11" s="121"/>
      <c r="M11" s="122"/>
      <c r="N11" s="51"/>
      <c r="O11" s="38"/>
    </row>
    <row r="12" spans="1:15" ht="15" customHeight="1" thickBot="1">
      <c r="A12" s="285"/>
      <c r="B12" s="117">
        <f>'пр.взв.'!C20</f>
        <v>0</v>
      </c>
      <c r="C12" s="287"/>
      <c r="D12" s="117">
        <f>'пр.взв.'!E20</f>
        <v>0</v>
      </c>
      <c r="G12" s="2"/>
      <c r="H12" s="28"/>
      <c r="K12" s="289"/>
      <c r="L12" s="123"/>
      <c r="M12" s="124"/>
      <c r="N12" s="125"/>
      <c r="O12" s="38"/>
    </row>
    <row r="13" spans="1:15" ht="15" customHeight="1">
      <c r="A13" s="282" t="s">
        <v>29</v>
      </c>
      <c r="B13" s="113"/>
      <c r="C13" s="113"/>
      <c r="D13" s="114"/>
      <c r="G13" s="2"/>
      <c r="H13" s="28"/>
      <c r="I13" s="277">
        <v>1</v>
      </c>
      <c r="K13" s="288"/>
      <c r="L13" s="121"/>
      <c r="M13" s="122"/>
      <c r="N13" s="51"/>
      <c r="O13" s="38"/>
    </row>
    <row r="14" spans="1:15" ht="15" customHeight="1" thickBot="1">
      <c r="A14" s="283"/>
      <c r="B14" s="113"/>
      <c r="C14" s="113"/>
      <c r="D14" s="114"/>
      <c r="G14" s="2"/>
      <c r="H14" s="28"/>
      <c r="I14" s="278"/>
      <c r="K14" s="289"/>
      <c r="L14" s="123"/>
      <c r="M14" s="124"/>
      <c r="N14" s="125"/>
      <c r="O14" s="38"/>
    </row>
    <row r="15" spans="1:15" ht="15" customHeight="1" thickBot="1">
      <c r="A15" s="305">
        <v>2</v>
      </c>
      <c r="B15" s="82" t="str">
        <f>VLOOKUP(A15,'пр.взв.'!B7:F22,2,FALSE)</f>
        <v>BADZIANKOVA Maria</v>
      </c>
      <c r="C15" s="296" t="str">
        <f>VLOOKUP(A15,'пр.взв.'!B7:F22,3,FALSE)</f>
        <v>1992 cms</v>
      </c>
      <c r="D15" s="84" t="str">
        <f>VLOOKUP(A15,'пр.взв.'!B7:F22,4,FALSE)</f>
        <v>BLR</v>
      </c>
      <c r="G15" s="2"/>
      <c r="H15" s="28"/>
      <c r="K15" s="288"/>
      <c r="L15" s="121"/>
      <c r="M15" s="122"/>
      <c r="N15" s="51"/>
      <c r="O15" s="38"/>
    </row>
    <row r="16" spans="1:15" ht="15" customHeight="1">
      <c r="A16" s="306"/>
      <c r="B16" s="112" t="str">
        <f>'пр.взв.'!C10</f>
        <v>Боденкова Мария</v>
      </c>
      <c r="C16" s="297"/>
      <c r="D16" s="112" t="str">
        <f>'пр.взв.'!E10</f>
        <v>БЛР</v>
      </c>
      <c r="E16" s="279">
        <v>2</v>
      </c>
      <c r="G16" s="2"/>
      <c r="H16" s="28"/>
      <c r="K16" s="289"/>
      <c r="L16" s="123"/>
      <c r="M16" s="124"/>
      <c r="N16" s="125"/>
      <c r="O16" s="38"/>
    </row>
    <row r="17" spans="1:15" ht="15" customHeight="1" thickBot="1">
      <c r="A17" s="284">
        <v>6</v>
      </c>
      <c r="B17" s="115">
        <f>VLOOKUP(A17,'пр.взв.'!B7:F22,2,FALSE)</f>
        <v>0</v>
      </c>
      <c r="C17" s="286">
        <f>VLOOKUP(A17,'пр.взв.'!B7:F22,3,FALSE)</f>
        <v>0</v>
      </c>
      <c r="D17" s="116">
        <f>VLOOKUP(A17,'пр.взв.'!B7:F22,4,FALSE)</f>
        <v>0</v>
      </c>
      <c r="E17" s="280"/>
      <c r="F17" s="6"/>
      <c r="G17" s="30"/>
      <c r="H17" s="28"/>
      <c r="K17" s="288"/>
      <c r="L17" s="121"/>
      <c r="M17" s="122"/>
      <c r="N17" s="51"/>
      <c r="O17" s="38"/>
    </row>
    <row r="18" spans="1:15" ht="15" customHeight="1" thickBot="1">
      <c r="A18" s="285"/>
      <c r="B18" s="117">
        <f>'пр.взв.'!C18</f>
        <v>0</v>
      </c>
      <c r="C18" s="287"/>
      <c r="D18" s="117">
        <f>'пр.взв.'!E18</f>
        <v>0</v>
      </c>
      <c r="F18" s="2"/>
      <c r="G18" s="303">
        <v>2</v>
      </c>
      <c r="H18" s="29"/>
      <c r="K18" s="289"/>
      <c r="L18" s="123"/>
      <c r="M18" s="124"/>
      <c r="N18" s="125"/>
      <c r="O18" s="38"/>
    </row>
    <row r="19" spans="1:15" ht="15" customHeight="1" thickBot="1">
      <c r="A19" s="294">
        <v>4</v>
      </c>
      <c r="B19" s="118">
        <f>VLOOKUP(A19,'пр.взв.'!B7:F22,2,FALSE)</f>
        <v>0</v>
      </c>
      <c r="C19" s="298">
        <f>VLOOKUP(A19,'пр.взв.'!B7:F22,3,FALSE)</f>
        <v>0</v>
      </c>
      <c r="D19" s="119">
        <f>VLOOKUP(A19,'пр.взв.'!B7:F22,4,FALSE)</f>
        <v>0</v>
      </c>
      <c r="F19" s="2"/>
      <c r="G19" s="304"/>
      <c r="H19" s="2"/>
      <c r="K19" s="288"/>
      <c r="L19" s="121"/>
      <c r="M19" s="122"/>
      <c r="N19" s="51"/>
      <c r="O19" s="38"/>
    </row>
    <row r="20" spans="1:15" ht="15" customHeight="1">
      <c r="A20" s="295"/>
      <c r="B20" s="120">
        <f>'пр.взв.'!C14</f>
        <v>0</v>
      </c>
      <c r="C20" s="299"/>
      <c r="D20" s="120">
        <f>'пр.взв.'!E14</f>
        <v>0</v>
      </c>
      <c r="E20" s="279"/>
      <c r="F20" s="1"/>
      <c r="G20" s="30"/>
      <c r="H20" s="2"/>
      <c r="K20" s="289"/>
      <c r="L20" s="123"/>
      <c r="M20" s="124"/>
      <c r="N20" s="125"/>
      <c r="O20" s="38"/>
    </row>
    <row r="21" spans="1:15" ht="15" customHeight="1" thickBot="1">
      <c r="A21" s="284">
        <v>8</v>
      </c>
      <c r="B21" s="115">
        <f>VLOOKUP(A21,'пр.взв.'!B7:F22,2,FALSE)</f>
        <v>0</v>
      </c>
      <c r="C21" s="286">
        <f>VLOOKUP(A21,'пр.взв.'!B7:F22,3,FALSE)</f>
        <v>0</v>
      </c>
      <c r="D21" s="116">
        <f>VLOOKUP(A21,'пр.взв.'!B7:F22,4,FALSE)</f>
        <v>0</v>
      </c>
      <c r="E21" s="280"/>
      <c r="G21" s="2"/>
      <c r="H21" s="2"/>
      <c r="K21" s="12"/>
      <c r="L21" s="12"/>
      <c r="M21" s="12"/>
      <c r="N21" s="126"/>
      <c r="O21" s="38"/>
    </row>
    <row r="22" spans="1:15" ht="15" customHeight="1" thickBot="1">
      <c r="A22" s="285"/>
      <c r="B22" s="117">
        <f>'пр.взв.'!C22</f>
        <v>0</v>
      </c>
      <c r="C22" s="287"/>
      <c r="D22" s="117">
        <f>'пр.взв.'!E22</f>
        <v>0</v>
      </c>
      <c r="G22" s="2"/>
      <c r="H22" s="2"/>
      <c r="N22" s="38"/>
      <c r="O22" s="38"/>
    </row>
    <row r="23" spans="1:8" ht="45" customHeight="1">
      <c r="A23" s="281"/>
      <c r="B23" s="281"/>
      <c r="C23" s="281"/>
      <c r="D23" s="281"/>
      <c r="E23" s="281"/>
      <c r="F23" s="281"/>
      <c r="G23" s="281"/>
      <c r="H23" s="281"/>
    </row>
    <row r="26" spans="3:6" ht="12.75">
      <c r="C26" s="2"/>
      <c r="D26" s="2"/>
      <c r="E26" s="2"/>
      <c r="F26" s="2"/>
    </row>
    <row r="27" spans="1:11" ht="15.75">
      <c r="A27" s="13" t="str">
        <f>'[1]реквизиты'!$A$8</f>
        <v>Chiaf referee</v>
      </c>
      <c r="B27" s="10"/>
      <c r="C27" s="10"/>
      <c r="D27" s="10"/>
      <c r="E27" s="2"/>
      <c r="F27" s="42"/>
      <c r="H27" s="300" t="str">
        <f>'[1]реквизиты'!$G$8</f>
        <v>V. Bukhval</v>
      </c>
      <c r="I27" s="300"/>
      <c r="J27" s="300"/>
      <c r="K27" t="str">
        <f>'[1]реквизиты'!$G$9</f>
        <v>/BLR/</v>
      </c>
    </row>
    <row r="28" spans="1:11" ht="15">
      <c r="A28" s="107" t="str">
        <f>'[1]реквизиты'!$A$9</f>
        <v>Гл. судья</v>
      </c>
      <c r="B28" s="10"/>
      <c r="C28" s="10"/>
      <c r="D28" s="10"/>
      <c r="E28" s="2"/>
      <c r="F28" s="79"/>
      <c r="G28" s="2"/>
      <c r="H28" s="81" t="str">
        <f>'[1]реквизиты'!$I$8</f>
        <v>В. Бухвал </v>
      </c>
      <c r="I28" s="106"/>
      <c r="K28" t="str">
        <f>'[1]реквизиты'!$I$9</f>
        <v>/БЛР/</v>
      </c>
    </row>
    <row r="29" spans="1:9" ht="15">
      <c r="A29" s="17">
        <f>HYPERLINK('[1]реквизиты'!$A$13)</f>
      </c>
      <c r="C29" s="10"/>
      <c r="D29" s="10"/>
      <c r="E29" s="14"/>
      <c r="F29" s="42">
        <f>HYPERLINK('[1]реквизиты'!$G$13)</f>
      </c>
      <c r="H29" s="80"/>
      <c r="I29" s="19">
        <f>HYPERLINK('[1]реквизиты'!$G$14)</f>
      </c>
    </row>
    <row r="30" spans="3:8" ht="15">
      <c r="C30" s="2"/>
      <c r="D30" s="2"/>
      <c r="E30" s="2"/>
      <c r="F30" s="2"/>
      <c r="H30" s="80"/>
    </row>
    <row r="31" spans="3:8" ht="15">
      <c r="C31" s="2"/>
      <c r="D31" s="2"/>
      <c r="E31" s="2"/>
      <c r="F31" s="2"/>
      <c r="H31" s="80"/>
    </row>
    <row r="32" spans="1:11" ht="15.75">
      <c r="A32" s="13" t="str">
        <f>'[1]реквизиты'!$A$10</f>
        <v>Chiaf  secretary</v>
      </c>
      <c r="C32" s="2"/>
      <c r="D32" s="2"/>
      <c r="E32" s="2"/>
      <c r="F32" s="2"/>
      <c r="H32" s="300" t="str">
        <f>'[1]реквизиты'!$G$10</f>
        <v>N. Glushkova</v>
      </c>
      <c r="I32" s="300"/>
      <c r="J32" s="300"/>
      <c r="K32" t="str">
        <f>'[1]реквизиты'!$G$11</f>
        <v>/RUS/</v>
      </c>
    </row>
    <row r="33" spans="1:11" ht="12.75">
      <c r="A33" t="str">
        <f>'[1]реквизиты'!$A$11</f>
        <v>Гл. секретарь</v>
      </c>
      <c r="H33" t="str">
        <f>'[1]реквизиты'!$I$10</f>
        <v>Н. Глушкова</v>
      </c>
      <c r="K33" t="str">
        <f>'[1]реквизиты'!$I$11</f>
        <v>/РОС/</v>
      </c>
    </row>
  </sheetData>
  <mergeCells count="39">
    <mergeCell ref="H27:J27"/>
    <mergeCell ref="H32:J32"/>
    <mergeCell ref="A19:A20"/>
    <mergeCell ref="C19:C20"/>
    <mergeCell ref="A21:A22"/>
    <mergeCell ref="C21:C22"/>
    <mergeCell ref="C9:C10"/>
    <mergeCell ref="A11:A12"/>
    <mergeCell ref="C11:C12"/>
    <mergeCell ref="A15:A16"/>
    <mergeCell ref="C15:C16"/>
    <mergeCell ref="K5:K6"/>
    <mergeCell ref="A5:A6"/>
    <mergeCell ref="C5:C6"/>
    <mergeCell ref="C7:C8"/>
    <mergeCell ref="A7:A8"/>
    <mergeCell ref="A9:A10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I13:I14"/>
    <mergeCell ref="E16:E17"/>
    <mergeCell ref="G18:G19"/>
    <mergeCell ref="E20:E21"/>
    <mergeCell ref="A23:H23"/>
    <mergeCell ref="A13:A14"/>
    <mergeCell ref="A17:A18"/>
    <mergeCell ref="C17:C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2011-04-17T13:51:41Z</cp:lastPrinted>
  <dcterms:created xsi:type="dcterms:W3CDTF">1996-10-08T23:32:33Z</dcterms:created>
  <dcterms:modified xsi:type="dcterms:W3CDTF">2011-04-17T13:52:21Z</dcterms:modified>
  <cp:category/>
  <cp:version/>
  <cp:contentType/>
  <cp:contentStatus/>
</cp:coreProperties>
</file>